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Y_DOCUM\Desktop\"/>
    </mc:Choice>
  </mc:AlternateContent>
  <bookViews>
    <workbookView xWindow="0" yWindow="0" windowWidth="28800" windowHeight="12435"/>
  </bookViews>
  <sheets>
    <sheet name="Прил.6 Форма2" sheetId="5" r:id="rId1"/>
    <sheet name="Прил.6 Форма3" sheetId="6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5" l="1"/>
  <c r="E20" i="5"/>
  <c r="P20" i="6" l="1"/>
  <c r="O20" i="6"/>
  <c r="P17" i="6"/>
  <c r="O17" i="6"/>
  <c r="P15" i="6"/>
  <c r="O15" i="6"/>
  <c r="P16" i="6"/>
  <c r="O16" i="6"/>
  <c r="F18" i="6" l="1"/>
  <c r="E18" i="6"/>
  <c r="F17" i="6"/>
  <c r="E17" i="6"/>
  <c r="F16" i="6" l="1"/>
  <c r="E16" i="6"/>
  <c r="F15" i="6"/>
  <c r="E15" i="6"/>
  <c r="H15" i="5" l="1"/>
  <c r="G15" i="5"/>
  <c r="H18" i="5" l="1"/>
  <c r="H19" i="5"/>
  <c r="H21" i="5"/>
  <c r="H22" i="5"/>
  <c r="G18" i="5"/>
  <c r="G19" i="5"/>
  <c r="G21" i="5"/>
  <c r="G22" i="5"/>
  <c r="H17" i="5"/>
  <c r="G17" i="5"/>
  <c r="H16" i="5" l="1"/>
  <c r="G16" i="5"/>
  <c r="N24" i="6" l="1"/>
  <c r="N25" i="6"/>
  <c r="N26" i="6"/>
  <c r="N27" i="6"/>
  <c r="N28" i="6"/>
  <c r="M24" i="6"/>
  <c r="M25" i="6"/>
  <c r="M26" i="6"/>
  <c r="M27" i="6"/>
  <c r="E29" i="6" l="1"/>
  <c r="N16" i="6"/>
  <c r="N17" i="6"/>
  <c r="N18" i="6"/>
  <c r="N19" i="6"/>
  <c r="N20" i="6"/>
  <c r="N21" i="6"/>
  <c r="N22" i="6"/>
  <c r="N23" i="6"/>
  <c r="N15" i="6"/>
  <c r="M16" i="6"/>
  <c r="M17" i="6"/>
  <c r="M18" i="6"/>
  <c r="M19" i="6"/>
  <c r="M20" i="6"/>
  <c r="M21" i="6"/>
  <c r="M22" i="6"/>
  <c r="M23" i="6"/>
  <c r="M28" i="6"/>
  <c r="M15" i="6"/>
  <c r="F24" i="5" l="1"/>
  <c r="G24" i="5"/>
  <c r="H24" i="5"/>
  <c r="I24" i="5"/>
  <c r="J24" i="5"/>
  <c r="K24" i="5"/>
  <c r="L24" i="5"/>
  <c r="M24" i="5"/>
  <c r="E24" i="5"/>
  <c r="F29" i="6"/>
  <c r="G29" i="6"/>
  <c r="H29" i="6"/>
  <c r="I29" i="6"/>
  <c r="J29" i="6"/>
  <c r="K29" i="6"/>
  <c r="L29" i="6"/>
  <c r="M29" i="6"/>
  <c r="N29" i="6"/>
  <c r="O29" i="6"/>
  <c r="P29" i="6"/>
</calcChain>
</file>

<file path=xl/sharedStrings.xml><?xml version="1.0" encoding="utf-8"?>
<sst xmlns="http://schemas.openxmlformats.org/spreadsheetml/2006/main" count="93" uniqueCount="46">
  <si>
    <t>к приказу ФАС России</t>
  </si>
  <si>
    <t>от 18.01.2019 № 38/19</t>
  </si>
  <si>
    <t>Форма 2</t>
  </si>
  <si>
    <t>Итого:</t>
  </si>
  <si>
    <t>Приложение №6</t>
  </si>
  <si>
    <t>Информация о регистрации и ходе реализации запросов о предоставлении технических условий на подключение</t>
  </si>
  <si>
    <t>№</t>
  </si>
  <si>
    <t>Категория заявителей</t>
  </si>
  <si>
    <t>Количество выданных технических условий</t>
  </si>
  <si>
    <t>Количество отклоненных запросов о выдаче технических условий</t>
  </si>
  <si>
    <t>количество</t>
  </si>
  <si>
    <t>причины отклонения</t>
  </si>
  <si>
    <t>отсутствие документов</t>
  </si>
  <si>
    <t>отсутствие в программе газификации</t>
  </si>
  <si>
    <t>отсутствие технической возможности</t>
  </si>
  <si>
    <t>Объект капитального строительства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</si>
  <si>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</si>
  <si>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</si>
  <si>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</si>
  <si>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</si>
  <si>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</si>
  <si>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</si>
  <si>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</si>
  <si>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Объект сети газораспределения</t>
  </si>
  <si>
    <t>Форма 3</t>
  </si>
  <si>
    <t>Информация о регистрации и ходе реализации заявок о подключении</t>
  </si>
  <si>
    <t>Количество отклоненных заявок</t>
  </si>
  <si>
    <t>причина отклонения</t>
  </si>
  <si>
    <t>непред-ставление документов</t>
  </si>
  <si>
    <t>в объектах газотранс-портной организации</t>
  </si>
  <si>
    <t>в сетях исполнителя</t>
  </si>
  <si>
    <t>в технологически связанных с сетью газораспределения исполнителя сетях газораспределения</t>
  </si>
  <si>
    <t>проведение лесоустроительных работ</t>
  </si>
  <si>
    <t>переход через водные преграды</t>
  </si>
  <si>
    <t>прокладка газопровода длиной более 30 м и диаметром более 158 мм бестраншейным способом</t>
  </si>
  <si>
    <t>(технологическое присоединение) к газораспределительным сетям АО "Газпром газораспределение Чебоксары"</t>
  </si>
  <si>
    <t>Количество поступивших запросов</t>
  </si>
  <si>
    <t>объем, м3/час</t>
  </si>
  <si>
    <t>стандартизированные ставки</t>
  </si>
  <si>
    <t>(технологическом присоединении) к газораспределительным сетям АО "Газпром газораспределение Чебоксары"</t>
  </si>
  <si>
    <t>Количество поступивших заявок</t>
  </si>
  <si>
    <t>Количество заключенных договоров</t>
  </si>
  <si>
    <t>Количество выполненных присоединений</t>
  </si>
  <si>
    <t>максимальный часовой расход газа более 500 м3 и давление свыше 0,6 МПа</t>
  </si>
  <si>
    <t>врезка в газопроводы диаметром более 250 мм под давлением не менее 0,3 МПа</t>
  </si>
  <si>
    <t>прокладка газопроводов по болотам, в скальных породах, охраняемых территориях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</si>
</sst>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6" fillId="0" borderId="0" xfId="0" applyFont="1"/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 textRotation="90"/>
    </xf>
    <xf numFmtId="0" fontId="4" fillId="0" borderId="4" xfId="0" applyFont="1" applyBorder="1" applyAlignment="1">
      <alignment horizontal="left"/>
    </xf>
    <xf numFmtId="0" fontId="4" fillId="0" borderId="4" xfId="0" applyFont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workbookViewId="0">
      <selection activeCell="E3" sqref="E3"/>
    </sheetView>
  </sheetViews>
  <sheetFormatPr defaultRowHeight="12.75" x14ac:dyDescent="0.2"/>
  <cols>
    <col min="1" max="1" width="7.28515625" style="3" customWidth="1"/>
    <col min="2" max="2" width="6.5703125" customWidth="1"/>
    <col min="3" max="3" width="20" customWidth="1"/>
    <col min="4" max="4" width="19" bestFit="1" customWidth="1"/>
    <col min="5" max="5" width="12.5703125" customWidth="1"/>
    <col min="6" max="6" width="11.85546875" customWidth="1"/>
    <col min="7" max="7" width="12.5703125" customWidth="1"/>
    <col min="8" max="8" width="12.28515625" customWidth="1"/>
    <col min="9" max="10" width="12" customWidth="1"/>
    <col min="11" max="11" width="12.28515625" customWidth="1"/>
    <col min="12" max="12" width="14.28515625" customWidth="1"/>
    <col min="13" max="13" width="14" customWidth="1"/>
  </cols>
  <sheetData>
    <row r="1" spans="1:13" s="2" customFormat="1" ht="15.75" x14ac:dyDescent="0.25">
      <c r="A1" s="5"/>
      <c r="M1" s="1" t="s">
        <v>4</v>
      </c>
    </row>
    <row r="2" spans="1:13" s="2" customFormat="1" ht="15.75" x14ac:dyDescent="0.25">
      <c r="A2" s="5"/>
      <c r="M2" s="1" t="s">
        <v>0</v>
      </c>
    </row>
    <row r="3" spans="1:13" s="2" customFormat="1" ht="15.75" x14ac:dyDescent="0.25">
      <c r="A3" s="5"/>
      <c r="M3" s="1" t="s">
        <v>1</v>
      </c>
    </row>
    <row r="4" spans="1:13" s="2" customFormat="1" ht="15.75" x14ac:dyDescent="0.25">
      <c r="A4" s="5"/>
      <c r="M4" s="1"/>
    </row>
    <row r="5" spans="1:13" s="2" customFormat="1" ht="15.75" x14ac:dyDescent="0.25">
      <c r="A5" s="5"/>
      <c r="M5" s="1" t="s">
        <v>2</v>
      </c>
    </row>
    <row r="6" spans="1:13" s="2" customFormat="1" ht="15.75" x14ac:dyDescent="0.25">
      <c r="A6" s="5"/>
    </row>
    <row r="7" spans="1:13" s="8" customFormat="1" ht="15.75" x14ac:dyDescent="0.25">
      <c r="A7" s="34" t="s">
        <v>5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</row>
    <row r="8" spans="1:13" s="8" customFormat="1" ht="15.75" x14ac:dyDescent="0.25">
      <c r="A8" s="34" t="s">
        <v>35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3" s="2" customFormat="1" ht="15.75" x14ac:dyDescent="0.25">
      <c r="A9" s="5"/>
    </row>
    <row r="10" spans="1:13" s="4" customFormat="1" ht="33.75" customHeight="1" x14ac:dyDescent="0.2">
      <c r="A10" s="22" t="s">
        <v>6</v>
      </c>
      <c r="B10" s="22" t="s">
        <v>7</v>
      </c>
      <c r="C10" s="22"/>
      <c r="D10" s="22"/>
      <c r="E10" s="22" t="s">
        <v>36</v>
      </c>
      <c r="F10" s="22"/>
      <c r="G10" s="22" t="s">
        <v>8</v>
      </c>
      <c r="H10" s="22"/>
      <c r="I10" s="22" t="s">
        <v>9</v>
      </c>
      <c r="J10" s="22"/>
      <c r="K10" s="22"/>
      <c r="L10" s="22"/>
      <c r="M10" s="22"/>
    </row>
    <row r="11" spans="1:13" s="4" customFormat="1" x14ac:dyDescent="0.2">
      <c r="A11" s="22"/>
      <c r="B11" s="22"/>
      <c r="C11" s="22"/>
      <c r="D11" s="22"/>
      <c r="E11" s="22" t="s">
        <v>10</v>
      </c>
      <c r="F11" s="22" t="s">
        <v>37</v>
      </c>
      <c r="G11" s="22" t="s">
        <v>10</v>
      </c>
      <c r="H11" s="22" t="s">
        <v>37</v>
      </c>
      <c r="I11" s="22" t="s">
        <v>10</v>
      </c>
      <c r="J11" s="22" t="s">
        <v>37</v>
      </c>
      <c r="K11" s="22" t="s">
        <v>11</v>
      </c>
      <c r="L11" s="22"/>
      <c r="M11" s="22"/>
    </row>
    <row r="12" spans="1:13" s="4" customFormat="1" ht="38.25" x14ac:dyDescent="0.2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6" t="s">
        <v>12</v>
      </c>
      <c r="L12" s="6" t="s">
        <v>13</v>
      </c>
      <c r="M12" s="6" t="s">
        <v>14</v>
      </c>
    </row>
    <row r="13" spans="1:13" s="4" customFormat="1" x14ac:dyDescent="0.2">
      <c r="A13" s="22"/>
      <c r="B13" s="22">
        <v>1</v>
      </c>
      <c r="C13" s="22"/>
      <c r="D13" s="22"/>
      <c r="E13" s="6">
        <v>2</v>
      </c>
      <c r="F13" s="6">
        <v>3</v>
      </c>
      <c r="G13" s="6">
        <v>4</v>
      </c>
      <c r="H13" s="6">
        <v>5</v>
      </c>
      <c r="I13" s="6">
        <v>6</v>
      </c>
      <c r="J13" s="6">
        <v>7</v>
      </c>
      <c r="K13" s="6">
        <v>8</v>
      </c>
      <c r="L13" s="6">
        <v>9</v>
      </c>
      <c r="M13" s="6">
        <v>10</v>
      </c>
    </row>
    <row r="14" spans="1:13" s="4" customFormat="1" x14ac:dyDescent="0.2">
      <c r="A14" s="11">
        <v>1</v>
      </c>
      <c r="B14" s="25" t="s">
        <v>15</v>
      </c>
      <c r="C14" s="26"/>
      <c r="D14" s="27"/>
      <c r="E14" s="6"/>
      <c r="F14" s="6"/>
      <c r="G14" s="6"/>
      <c r="H14" s="6"/>
      <c r="I14" s="6"/>
      <c r="J14" s="6"/>
      <c r="K14" s="6"/>
      <c r="L14" s="6"/>
      <c r="M14" s="6"/>
    </row>
    <row r="15" spans="1:13" s="4" customFormat="1" x14ac:dyDescent="0.2">
      <c r="A15" s="7">
        <v>2</v>
      </c>
      <c r="B15" s="23" t="s">
        <v>16</v>
      </c>
      <c r="C15" s="28" t="s">
        <v>17</v>
      </c>
      <c r="D15" s="9" t="s">
        <v>18</v>
      </c>
      <c r="E15" s="7">
        <v>0</v>
      </c>
      <c r="F15" s="7">
        <v>0</v>
      </c>
      <c r="G15" s="7">
        <f t="shared" ref="G15:H17" si="0">E15</f>
        <v>0</v>
      </c>
      <c r="H15" s="7">
        <f t="shared" si="0"/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</row>
    <row r="16" spans="1:13" s="4" customFormat="1" ht="25.5" x14ac:dyDescent="0.2">
      <c r="A16" s="7">
        <v>3</v>
      </c>
      <c r="B16" s="30"/>
      <c r="C16" s="29"/>
      <c r="D16" s="10" t="s">
        <v>38</v>
      </c>
      <c r="E16" s="7">
        <v>0</v>
      </c>
      <c r="F16" s="7">
        <v>0</v>
      </c>
      <c r="G16" s="7">
        <f t="shared" si="0"/>
        <v>0</v>
      </c>
      <c r="H16" s="7">
        <f t="shared" si="0"/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</row>
    <row r="17" spans="1:13" s="4" customFormat="1" x14ac:dyDescent="0.2">
      <c r="A17" s="7">
        <v>4</v>
      </c>
      <c r="B17" s="30"/>
      <c r="C17" s="28" t="s">
        <v>19</v>
      </c>
      <c r="D17" s="10" t="s">
        <v>18</v>
      </c>
      <c r="E17" s="7">
        <v>0</v>
      </c>
      <c r="F17" s="7">
        <v>0</v>
      </c>
      <c r="G17" s="7">
        <f t="shared" si="0"/>
        <v>0</v>
      </c>
      <c r="H17" s="7">
        <f t="shared" si="0"/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</row>
    <row r="18" spans="1:13" s="4" customFormat="1" ht="25.5" x14ac:dyDescent="0.2">
      <c r="A18" s="7">
        <v>5</v>
      </c>
      <c r="B18" s="24"/>
      <c r="C18" s="29"/>
      <c r="D18" s="10" t="s">
        <v>38</v>
      </c>
      <c r="E18" s="7">
        <v>0</v>
      </c>
      <c r="F18" s="7">
        <v>0</v>
      </c>
      <c r="G18" s="7">
        <f t="shared" ref="G18:G22" si="1">E18</f>
        <v>0</v>
      </c>
      <c r="H18" s="7">
        <f t="shared" ref="H18:H22" si="2">F18</f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</row>
    <row r="19" spans="1:13" s="4" customFormat="1" ht="32.25" customHeight="1" x14ac:dyDescent="0.2">
      <c r="A19" s="7">
        <v>6</v>
      </c>
      <c r="B19" s="23" t="s">
        <v>20</v>
      </c>
      <c r="C19" s="7" t="s">
        <v>17</v>
      </c>
      <c r="D19" s="10" t="s">
        <v>38</v>
      </c>
      <c r="E19" s="7">
        <v>0</v>
      </c>
      <c r="F19" s="7">
        <v>0</v>
      </c>
      <c r="G19" s="7">
        <f t="shared" si="1"/>
        <v>0</v>
      </c>
      <c r="H19" s="7">
        <f t="shared" si="2"/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</row>
    <row r="20" spans="1:13" s="4" customFormat="1" ht="33" customHeight="1" x14ac:dyDescent="0.2">
      <c r="A20" s="7">
        <v>7</v>
      </c>
      <c r="B20" s="24"/>
      <c r="C20" s="7" t="s">
        <v>19</v>
      </c>
      <c r="D20" s="10" t="s">
        <v>38</v>
      </c>
      <c r="E20" s="7">
        <f>2+3</f>
        <v>5</v>
      </c>
      <c r="F20" s="7">
        <f>342.54+773.95</f>
        <v>1116.49</v>
      </c>
      <c r="G20" s="7">
        <v>2</v>
      </c>
      <c r="H20" s="7">
        <v>342.54</v>
      </c>
      <c r="I20" s="7">
        <v>3</v>
      </c>
      <c r="J20" s="7">
        <v>773.95</v>
      </c>
      <c r="K20" s="7">
        <v>0</v>
      </c>
      <c r="L20" s="7">
        <v>0</v>
      </c>
      <c r="M20" s="7">
        <v>3</v>
      </c>
    </row>
    <row r="21" spans="1:13" s="4" customFormat="1" ht="32.25" customHeight="1" x14ac:dyDescent="0.2">
      <c r="A21" s="7">
        <v>8</v>
      </c>
      <c r="B21" s="23" t="s">
        <v>21</v>
      </c>
      <c r="C21" s="7" t="s">
        <v>17</v>
      </c>
      <c r="D21" s="10" t="s">
        <v>38</v>
      </c>
      <c r="E21" s="7">
        <v>0</v>
      </c>
      <c r="F21" s="7">
        <v>0</v>
      </c>
      <c r="G21" s="7">
        <f t="shared" si="1"/>
        <v>0</v>
      </c>
      <c r="H21" s="7">
        <f t="shared" si="2"/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</row>
    <row r="22" spans="1:13" s="4" customFormat="1" ht="31.5" customHeight="1" x14ac:dyDescent="0.2">
      <c r="A22" s="7">
        <v>9</v>
      </c>
      <c r="B22" s="24"/>
      <c r="C22" s="7" t="s">
        <v>19</v>
      </c>
      <c r="D22" s="10" t="s">
        <v>38</v>
      </c>
      <c r="E22" s="7">
        <v>0</v>
      </c>
      <c r="F22" s="7">
        <v>0</v>
      </c>
      <c r="G22" s="7">
        <f t="shared" si="1"/>
        <v>0</v>
      </c>
      <c r="H22" s="7">
        <f t="shared" si="2"/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</row>
    <row r="23" spans="1:13" s="4" customFormat="1" x14ac:dyDescent="0.2">
      <c r="A23" s="7">
        <v>10</v>
      </c>
      <c r="B23" s="35" t="s">
        <v>22</v>
      </c>
      <c r="C23" s="36"/>
      <c r="D23" s="37"/>
      <c r="E23" s="7">
        <v>1</v>
      </c>
      <c r="F23" s="7">
        <v>1035.07</v>
      </c>
      <c r="G23" s="7">
        <v>0</v>
      </c>
      <c r="H23" s="7">
        <v>0</v>
      </c>
      <c r="I23" s="7">
        <v>1</v>
      </c>
      <c r="J23" s="7">
        <v>1035.07</v>
      </c>
      <c r="K23" s="7">
        <v>0</v>
      </c>
      <c r="L23" s="7">
        <v>0</v>
      </c>
      <c r="M23" s="7">
        <v>1</v>
      </c>
    </row>
    <row r="24" spans="1:13" s="4" customFormat="1" x14ac:dyDescent="0.2">
      <c r="A24" s="7">
        <v>11</v>
      </c>
      <c r="B24" s="35" t="s">
        <v>3</v>
      </c>
      <c r="C24" s="36"/>
      <c r="D24" s="37"/>
      <c r="E24" s="7">
        <f>SUM(SUM(E15:E23))</f>
        <v>6</v>
      </c>
      <c r="F24" s="7">
        <f t="shared" ref="F24:M24" si="3">SUM(SUM(F15:F23))</f>
        <v>2151.56</v>
      </c>
      <c r="G24" s="7">
        <f t="shared" si="3"/>
        <v>2</v>
      </c>
      <c r="H24" s="7">
        <f t="shared" si="3"/>
        <v>342.54</v>
      </c>
      <c r="I24" s="7">
        <f t="shared" si="3"/>
        <v>4</v>
      </c>
      <c r="J24" s="7">
        <f t="shared" si="3"/>
        <v>1809.02</v>
      </c>
      <c r="K24" s="7">
        <f t="shared" si="3"/>
        <v>0</v>
      </c>
      <c r="L24" s="7">
        <f t="shared" si="3"/>
        <v>0</v>
      </c>
      <c r="M24" s="7">
        <f t="shared" si="3"/>
        <v>4</v>
      </c>
    </row>
    <row r="25" spans="1:13" s="4" customFormat="1" x14ac:dyDescent="0.2">
      <c r="A25" s="7">
        <v>12</v>
      </c>
      <c r="B25" s="31" t="s">
        <v>23</v>
      </c>
      <c r="C25" s="32"/>
      <c r="D25" s="33"/>
      <c r="E25" s="7"/>
      <c r="F25" s="7"/>
      <c r="G25" s="7"/>
      <c r="H25" s="7"/>
      <c r="I25" s="7"/>
      <c r="J25" s="7"/>
      <c r="K25" s="7"/>
      <c r="L25" s="7"/>
      <c r="M25" s="7"/>
    </row>
    <row r="26" spans="1:13" s="2" customFormat="1" ht="15.75" x14ac:dyDescent="0.25">
      <c r="A26" s="5"/>
    </row>
    <row r="27" spans="1:13" s="2" customFormat="1" ht="15.75" x14ac:dyDescent="0.25">
      <c r="A27" s="5"/>
    </row>
    <row r="28" spans="1:13" s="2" customFormat="1" ht="15.75" x14ac:dyDescent="0.25">
      <c r="A28" s="5"/>
    </row>
    <row r="29" spans="1:13" s="2" customFormat="1" ht="15.75" x14ac:dyDescent="0.25">
      <c r="A29" s="5"/>
    </row>
    <row r="30" spans="1:13" s="2" customFormat="1" ht="15.75" x14ac:dyDescent="0.25">
      <c r="A30" s="5"/>
    </row>
    <row r="31" spans="1:13" s="2" customFormat="1" ht="15.75" x14ac:dyDescent="0.25">
      <c r="A31" s="5"/>
    </row>
  </sheetData>
  <mergeCells count="24">
    <mergeCell ref="B25:D25"/>
    <mergeCell ref="A7:M7"/>
    <mergeCell ref="A8:M8"/>
    <mergeCell ref="A10:A13"/>
    <mergeCell ref="B13:D13"/>
    <mergeCell ref="B10:D12"/>
    <mergeCell ref="E10:F10"/>
    <mergeCell ref="G10:H10"/>
    <mergeCell ref="E11:E12"/>
    <mergeCell ref="F11:F12"/>
    <mergeCell ref="G11:G12"/>
    <mergeCell ref="H11:H12"/>
    <mergeCell ref="B24:D24"/>
    <mergeCell ref="B23:D23"/>
    <mergeCell ref="I10:M10"/>
    <mergeCell ref="I11:I12"/>
    <mergeCell ref="J11:J12"/>
    <mergeCell ref="K11:M11"/>
    <mergeCell ref="B19:B20"/>
    <mergeCell ref="B21:B22"/>
    <mergeCell ref="B14:D14"/>
    <mergeCell ref="C15:C16"/>
    <mergeCell ref="C17:C18"/>
    <mergeCell ref="B15:B18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workbookViewId="0">
      <selection activeCell="P21" sqref="P21"/>
    </sheetView>
  </sheetViews>
  <sheetFormatPr defaultRowHeight="12.75" x14ac:dyDescent="0.2"/>
  <cols>
    <col min="1" max="1" width="5.42578125" style="14" customWidth="1"/>
    <col min="2" max="2" width="5.85546875" customWidth="1"/>
    <col min="3" max="3" width="19" customWidth="1"/>
    <col min="4" max="4" width="15.85546875" customWidth="1"/>
    <col min="9" max="9" width="12.5703125" customWidth="1"/>
    <col min="10" max="10" width="13.5703125" customWidth="1"/>
    <col min="11" max="11" width="14" customWidth="1"/>
    <col min="12" max="12" width="17.5703125" customWidth="1"/>
  </cols>
  <sheetData>
    <row r="1" spans="1:16" s="4" customFormat="1" x14ac:dyDescent="0.2">
      <c r="A1" s="13"/>
      <c r="P1" s="1" t="s">
        <v>4</v>
      </c>
    </row>
    <row r="2" spans="1:16" s="4" customFormat="1" x14ac:dyDescent="0.2">
      <c r="A2" s="13"/>
      <c r="P2" s="1" t="s">
        <v>0</v>
      </c>
    </row>
    <row r="3" spans="1:16" s="4" customFormat="1" x14ac:dyDescent="0.2">
      <c r="A3" s="13"/>
      <c r="P3" s="1" t="s">
        <v>1</v>
      </c>
    </row>
    <row r="4" spans="1:16" s="4" customFormat="1" x14ac:dyDescent="0.2">
      <c r="A4" s="13"/>
      <c r="P4" s="1"/>
    </row>
    <row r="5" spans="1:16" s="4" customFormat="1" x14ac:dyDescent="0.2">
      <c r="A5" s="13"/>
      <c r="P5" s="1" t="s">
        <v>24</v>
      </c>
    </row>
    <row r="6" spans="1:16" s="4" customFormat="1" x14ac:dyDescent="0.2">
      <c r="A6" s="13"/>
    </row>
    <row r="7" spans="1:16" s="16" customFormat="1" ht="15.75" x14ac:dyDescent="0.2">
      <c r="A7" s="42" t="s">
        <v>25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s="16" customFormat="1" ht="15.75" x14ac:dyDescent="0.2">
      <c r="A8" s="42" t="s">
        <v>39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s="4" customFormat="1" x14ac:dyDescent="0.2">
      <c r="A9" s="13"/>
    </row>
    <row r="10" spans="1:16" s="4" customFormat="1" ht="39" customHeight="1" x14ac:dyDescent="0.2">
      <c r="A10" s="22" t="s">
        <v>6</v>
      </c>
      <c r="B10" s="22" t="s">
        <v>7</v>
      </c>
      <c r="C10" s="22"/>
      <c r="D10" s="22"/>
      <c r="E10" s="22" t="s">
        <v>40</v>
      </c>
      <c r="F10" s="22"/>
      <c r="G10" s="22" t="s">
        <v>26</v>
      </c>
      <c r="H10" s="22"/>
      <c r="I10" s="22"/>
      <c r="J10" s="22"/>
      <c r="K10" s="22"/>
      <c r="L10" s="22"/>
      <c r="M10" s="38" t="s">
        <v>41</v>
      </c>
      <c r="N10" s="39"/>
      <c r="O10" s="38" t="s">
        <v>42</v>
      </c>
      <c r="P10" s="39"/>
    </row>
    <row r="11" spans="1:16" s="4" customFormat="1" x14ac:dyDescent="0.2">
      <c r="A11" s="22"/>
      <c r="B11" s="22"/>
      <c r="C11" s="22"/>
      <c r="D11" s="22"/>
      <c r="E11" s="40" t="s">
        <v>10</v>
      </c>
      <c r="F11" s="40" t="s">
        <v>37</v>
      </c>
      <c r="G11" s="40" t="s">
        <v>10</v>
      </c>
      <c r="H11" s="40" t="s">
        <v>37</v>
      </c>
      <c r="I11" s="22" t="s">
        <v>27</v>
      </c>
      <c r="J11" s="22"/>
      <c r="K11" s="22"/>
      <c r="L11" s="22"/>
      <c r="M11" s="40" t="s">
        <v>10</v>
      </c>
      <c r="N11" s="40" t="s">
        <v>37</v>
      </c>
      <c r="O11" s="40" t="s">
        <v>10</v>
      </c>
      <c r="P11" s="40" t="s">
        <v>37</v>
      </c>
    </row>
    <row r="12" spans="1:16" s="4" customFormat="1" x14ac:dyDescent="0.2">
      <c r="A12" s="22"/>
      <c r="B12" s="22"/>
      <c r="C12" s="22"/>
      <c r="D12" s="22"/>
      <c r="E12" s="40"/>
      <c r="F12" s="40"/>
      <c r="G12" s="40"/>
      <c r="H12" s="40"/>
      <c r="I12" s="22" t="s">
        <v>28</v>
      </c>
      <c r="J12" s="22" t="s">
        <v>14</v>
      </c>
      <c r="K12" s="22"/>
      <c r="L12" s="22"/>
      <c r="M12" s="40"/>
      <c r="N12" s="40"/>
      <c r="O12" s="40"/>
      <c r="P12" s="40"/>
    </row>
    <row r="13" spans="1:16" s="4" customFormat="1" ht="63.75" x14ac:dyDescent="0.2">
      <c r="A13" s="22"/>
      <c r="B13" s="22"/>
      <c r="C13" s="22"/>
      <c r="D13" s="22"/>
      <c r="E13" s="40"/>
      <c r="F13" s="40"/>
      <c r="G13" s="40"/>
      <c r="H13" s="40"/>
      <c r="I13" s="22"/>
      <c r="J13" s="11" t="s">
        <v>29</v>
      </c>
      <c r="K13" s="11" t="s">
        <v>30</v>
      </c>
      <c r="L13" s="11" t="s">
        <v>31</v>
      </c>
      <c r="M13" s="40"/>
      <c r="N13" s="40"/>
      <c r="O13" s="40"/>
      <c r="P13" s="40"/>
    </row>
    <row r="14" spans="1:16" s="13" customFormat="1" x14ac:dyDescent="0.2">
      <c r="A14" s="22"/>
      <c r="B14" s="22">
        <v>1</v>
      </c>
      <c r="C14" s="22"/>
      <c r="D14" s="22"/>
      <c r="E14" s="11">
        <v>2</v>
      </c>
      <c r="F14" s="11">
        <v>3</v>
      </c>
      <c r="G14" s="11">
        <v>4</v>
      </c>
      <c r="H14" s="11">
        <v>5</v>
      </c>
      <c r="I14" s="11">
        <v>6</v>
      </c>
      <c r="J14" s="11">
        <v>7</v>
      </c>
      <c r="K14" s="11">
        <v>8</v>
      </c>
      <c r="L14" s="11">
        <v>9</v>
      </c>
      <c r="M14" s="11">
        <v>10</v>
      </c>
      <c r="N14" s="11">
        <v>11</v>
      </c>
      <c r="O14" s="11">
        <v>12</v>
      </c>
      <c r="P14" s="11">
        <v>13</v>
      </c>
    </row>
    <row r="15" spans="1:16" s="4" customFormat="1" x14ac:dyDescent="0.2">
      <c r="A15" s="11">
        <v>1</v>
      </c>
      <c r="B15" s="40" t="s">
        <v>16</v>
      </c>
      <c r="C15" s="41" t="s">
        <v>17</v>
      </c>
      <c r="D15" s="9" t="s">
        <v>18</v>
      </c>
      <c r="E15" s="18">
        <f>34+1</f>
        <v>35</v>
      </c>
      <c r="F15" s="20">
        <f>85+3.28</f>
        <v>88.28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f>E15</f>
        <v>35</v>
      </c>
      <c r="N15" s="20">
        <f>F15</f>
        <v>88.28</v>
      </c>
      <c r="O15" s="15">
        <f>45+1</f>
        <v>46</v>
      </c>
      <c r="P15" s="15">
        <f>112.5+9.611</f>
        <v>122.111</v>
      </c>
    </row>
    <row r="16" spans="1:16" s="4" customFormat="1" ht="25.5" x14ac:dyDescent="0.2">
      <c r="A16" s="11">
        <v>2</v>
      </c>
      <c r="B16" s="40"/>
      <c r="C16" s="41"/>
      <c r="D16" s="12" t="s">
        <v>38</v>
      </c>
      <c r="E16" s="18">
        <f>17+2</f>
        <v>19</v>
      </c>
      <c r="F16" s="20">
        <f>42.5+10.7</f>
        <v>53.2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7">
        <f t="shared" ref="M16:M28" si="0">E16</f>
        <v>19</v>
      </c>
      <c r="N16" s="20">
        <f t="shared" ref="N16:N28" si="1">F16</f>
        <v>53.2</v>
      </c>
      <c r="O16" s="15">
        <f>15</f>
        <v>15</v>
      </c>
      <c r="P16" s="15">
        <f>37.5</f>
        <v>37.5</v>
      </c>
    </row>
    <row r="17" spans="1:16" s="4" customFormat="1" x14ac:dyDescent="0.2">
      <c r="A17" s="11">
        <v>3</v>
      </c>
      <c r="B17" s="40"/>
      <c r="C17" s="41" t="s">
        <v>19</v>
      </c>
      <c r="D17" s="12" t="s">
        <v>18</v>
      </c>
      <c r="E17" s="18">
        <f>1</f>
        <v>1</v>
      </c>
      <c r="F17" s="20">
        <f>14.57</f>
        <v>14.57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7">
        <f t="shared" si="0"/>
        <v>1</v>
      </c>
      <c r="N17" s="20">
        <f t="shared" si="1"/>
        <v>14.57</v>
      </c>
      <c r="O17" s="15">
        <f>2</f>
        <v>2</v>
      </c>
      <c r="P17" s="15">
        <f>5.58</f>
        <v>5.58</v>
      </c>
    </row>
    <row r="18" spans="1:16" s="4" customFormat="1" ht="25.5" x14ac:dyDescent="0.2">
      <c r="A18" s="11">
        <v>4</v>
      </c>
      <c r="B18" s="40"/>
      <c r="C18" s="41"/>
      <c r="D18" s="12" t="s">
        <v>38</v>
      </c>
      <c r="E18" s="18">
        <f>2</f>
        <v>2</v>
      </c>
      <c r="F18" s="20">
        <f>28.5</f>
        <v>28.5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7">
        <f t="shared" si="0"/>
        <v>2</v>
      </c>
      <c r="N18" s="20">
        <f t="shared" si="1"/>
        <v>28.5</v>
      </c>
      <c r="O18" s="15">
        <v>0</v>
      </c>
      <c r="P18" s="15">
        <v>0</v>
      </c>
    </row>
    <row r="19" spans="1:16" s="4" customFormat="1" ht="31.5" customHeight="1" x14ac:dyDescent="0.2">
      <c r="A19" s="11">
        <v>5</v>
      </c>
      <c r="B19" s="40" t="s">
        <v>20</v>
      </c>
      <c r="C19" s="12" t="s">
        <v>17</v>
      </c>
      <c r="D19" s="12" t="s">
        <v>38</v>
      </c>
      <c r="E19" s="18">
        <v>0</v>
      </c>
      <c r="F19" s="20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7">
        <f t="shared" si="0"/>
        <v>0</v>
      </c>
      <c r="N19" s="20">
        <f t="shared" si="1"/>
        <v>0</v>
      </c>
      <c r="O19" s="15">
        <v>0</v>
      </c>
      <c r="P19" s="15">
        <v>0</v>
      </c>
    </row>
    <row r="20" spans="1:16" s="4" customFormat="1" ht="29.25" customHeight="1" x14ac:dyDescent="0.2">
      <c r="A20" s="11">
        <v>6</v>
      </c>
      <c r="B20" s="40"/>
      <c r="C20" s="12" t="s">
        <v>19</v>
      </c>
      <c r="D20" s="12" t="s">
        <v>38</v>
      </c>
      <c r="E20" s="18">
        <v>0</v>
      </c>
      <c r="F20" s="20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7">
        <f t="shared" si="0"/>
        <v>0</v>
      </c>
      <c r="N20" s="20">
        <f t="shared" si="1"/>
        <v>0</v>
      </c>
      <c r="O20" s="15">
        <f>2</f>
        <v>2</v>
      </c>
      <c r="P20" s="15">
        <f>46.32</f>
        <v>46.32</v>
      </c>
    </row>
    <row r="21" spans="1:16" s="4" customFormat="1" ht="31.5" customHeight="1" x14ac:dyDescent="0.2">
      <c r="A21" s="11">
        <v>7</v>
      </c>
      <c r="B21" s="40" t="s">
        <v>21</v>
      </c>
      <c r="C21" s="12" t="s">
        <v>17</v>
      </c>
      <c r="D21" s="12" t="s">
        <v>38</v>
      </c>
      <c r="E21" s="18">
        <v>0</v>
      </c>
      <c r="F21" s="20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7">
        <f t="shared" si="0"/>
        <v>0</v>
      </c>
      <c r="N21" s="20">
        <f t="shared" si="1"/>
        <v>0</v>
      </c>
      <c r="O21" s="15">
        <v>0</v>
      </c>
      <c r="P21" s="15">
        <v>0</v>
      </c>
    </row>
    <row r="22" spans="1:16" s="4" customFormat="1" ht="33" customHeight="1" x14ac:dyDescent="0.2">
      <c r="A22" s="11">
        <v>8</v>
      </c>
      <c r="B22" s="40"/>
      <c r="C22" s="12" t="s">
        <v>19</v>
      </c>
      <c r="D22" s="12" t="s">
        <v>38</v>
      </c>
      <c r="E22" s="18">
        <v>0</v>
      </c>
      <c r="F22" s="20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7">
        <f t="shared" si="0"/>
        <v>0</v>
      </c>
      <c r="N22" s="20">
        <f t="shared" si="1"/>
        <v>0</v>
      </c>
      <c r="O22" s="15">
        <v>0</v>
      </c>
      <c r="P22" s="15">
        <v>0</v>
      </c>
    </row>
    <row r="23" spans="1:16" s="4" customFormat="1" ht="31.5" customHeight="1" x14ac:dyDescent="0.2">
      <c r="A23" s="7">
        <v>9</v>
      </c>
      <c r="B23" s="43" t="s">
        <v>22</v>
      </c>
      <c r="C23" s="45" t="s">
        <v>43</v>
      </c>
      <c r="D23" s="45"/>
      <c r="E23" s="7">
        <v>0</v>
      </c>
      <c r="F23" s="19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17">
        <f t="shared" si="0"/>
        <v>0</v>
      </c>
      <c r="N23" s="20">
        <f t="shared" si="1"/>
        <v>0</v>
      </c>
      <c r="O23" s="7">
        <v>0</v>
      </c>
      <c r="P23" s="7">
        <v>0</v>
      </c>
    </row>
    <row r="24" spans="1:16" s="4" customFormat="1" x14ac:dyDescent="0.2">
      <c r="A24" s="7">
        <v>10</v>
      </c>
      <c r="B24" s="43"/>
      <c r="C24" s="45" t="s">
        <v>32</v>
      </c>
      <c r="D24" s="45"/>
      <c r="E24" s="7">
        <v>0</v>
      </c>
      <c r="F24" s="19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21">
        <f t="shared" si="0"/>
        <v>0</v>
      </c>
      <c r="N24" s="20">
        <f t="shared" si="1"/>
        <v>0</v>
      </c>
      <c r="O24" s="7">
        <v>0</v>
      </c>
      <c r="P24" s="7">
        <v>0</v>
      </c>
    </row>
    <row r="25" spans="1:16" s="4" customFormat="1" ht="26.25" customHeight="1" x14ac:dyDescent="0.2">
      <c r="A25" s="7">
        <v>11</v>
      </c>
      <c r="B25" s="43"/>
      <c r="C25" s="45" t="s">
        <v>44</v>
      </c>
      <c r="D25" s="45"/>
      <c r="E25" s="7">
        <v>0</v>
      </c>
      <c r="F25" s="19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21">
        <f t="shared" si="0"/>
        <v>0</v>
      </c>
      <c r="N25" s="20">
        <f t="shared" si="1"/>
        <v>0</v>
      </c>
      <c r="O25" s="7">
        <v>0</v>
      </c>
      <c r="P25" s="7">
        <v>0</v>
      </c>
    </row>
    <row r="26" spans="1:16" s="4" customFormat="1" x14ac:dyDescent="0.2">
      <c r="A26" s="7">
        <v>12</v>
      </c>
      <c r="B26" s="43"/>
      <c r="C26" s="45" t="s">
        <v>33</v>
      </c>
      <c r="D26" s="45"/>
      <c r="E26" s="7">
        <v>0</v>
      </c>
      <c r="F26" s="19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21">
        <f t="shared" si="0"/>
        <v>0</v>
      </c>
      <c r="N26" s="20">
        <f t="shared" si="1"/>
        <v>0</v>
      </c>
      <c r="O26" s="7">
        <v>0</v>
      </c>
      <c r="P26" s="7">
        <v>0</v>
      </c>
    </row>
    <row r="27" spans="1:16" s="4" customFormat="1" ht="36.75" customHeight="1" x14ac:dyDescent="0.2">
      <c r="A27" s="7">
        <v>13</v>
      </c>
      <c r="B27" s="43"/>
      <c r="C27" s="45" t="s">
        <v>45</v>
      </c>
      <c r="D27" s="45"/>
      <c r="E27" s="7">
        <v>0</v>
      </c>
      <c r="F27" s="19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21">
        <f t="shared" si="0"/>
        <v>0</v>
      </c>
      <c r="N27" s="20">
        <f t="shared" si="1"/>
        <v>0</v>
      </c>
      <c r="O27" s="7">
        <v>0</v>
      </c>
      <c r="P27" s="7">
        <v>0</v>
      </c>
    </row>
    <row r="28" spans="1:16" s="4" customFormat="1" ht="40.5" customHeight="1" x14ac:dyDescent="0.2">
      <c r="A28" s="7">
        <v>14</v>
      </c>
      <c r="B28" s="43"/>
      <c r="C28" s="45" t="s">
        <v>34</v>
      </c>
      <c r="D28" s="45"/>
      <c r="E28" s="7">
        <v>1</v>
      </c>
      <c r="F28" s="19">
        <v>65.13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17">
        <f t="shared" si="0"/>
        <v>1</v>
      </c>
      <c r="N28" s="20">
        <f t="shared" si="1"/>
        <v>65.13</v>
      </c>
      <c r="O28" s="7">
        <v>0</v>
      </c>
      <c r="P28" s="7">
        <v>0</v>
      </c>
    </row>
    <row r="29" spans="1:16" s="4" customFormat="1" x14ac:dyDescent="0.2">
      <c r="A29" s="7">
        <v>15</v>
      </c>
      <c r="B29" s="44" t="s">
        <v>3</v>
      </c>
      <c r="C29" s="44"/>
      <c r="D29" s="44"/>
      <c r="E29" s="7">
        <f>SUM(E15:E28)</f>
        <v>58</v>
      </c>
      <c r="F29" s="19">
        <f t="shared" ref="F29:P29" si="2">SUM(F15:F28)</f>
        <v>249.68</v>
      </c>
      <c r="G29" s="7">
        <f t="shared" si="2"/>
        <v>0</v>
      </c>
      <c r="H29" s="7">
        <f t="shared" si="2"/>
        <v>0</v>
      </c>
      <c r="I29" s="7">
        <f t="shared" si="2"/>
        <v>0</v>
      </c>
      <c r="J29" s="7">
        <f t="shared" si="2"/>
        <v>0</v>
      </c>
      <c r="K29" s="7">
        <f t="shared" si="2"/>
        <v>0</v>
      </c>
      <c r="L29" s="7">
        <f t="shared" si="2"/>
        <v>0</v>
      </c>
      <c r="M29" s="7">
        <f t="shared" si="2"/>
        <v>58</v>
      </c>
      <c r="N29" s="19">
        <f t="shared" si="2"/>
        <v>249.68</v>
      </c>
      <c r="O29" s="7">
        <f t="shared" si="2"/>
        <v>65</v>
      </c>
      <c r="P29" s="7">
        <f t="shared" si="2"/>
        <v>211.511</v>
      </c>
    </row>
    <row r="30" spans="1:16" s="4" customFormat="1" x14ac:dyDescent="0.2">
      <c r="A30" s="13"/>
    </row>
    <row r="31" spans="1:16" s="4" customFormat="1" x14ac:dyDescent="0.2">
      <c r="A31" s="13"/>
    </row>
    <row r="32" spans="1:16" s="4" customFormat="1" x14ac:dyDescent="0.2">
      <c r="A32" s="13"/>
    </row>
    <row r="33" spans="1:1" s="4" customFormat="1" x14ac:dyDescent="0.2">
      <c r="A33" s="13"/>
    </row>
    <row r="34" spans="1:1" s="4" customFormat="1" x14ac:dyDescent="0.2">
      <c r="A34" s="13"/>
    </row>
    <row r="35" spans="1:1" s="4" customFormat="1" x14ac:dyDescent="0.2">
      <c r="A35" s="13"/>
    </row>
    <row r="36" spans="1:1" s="4" customFormat="1" x14ac:dyDescent="0.2">
      <c r="A36" s="13"/>
    </row>
    <row r="37" spans="1:1" s="4" customFormat="1" x14ac:dyDescent="0.2">
      <c r="A37" s="13"/>
    </row>
    <row r="38" spans="1:1" s="4" customFormat="1" x14ac:dyDescent="0.2">
      <c r="A38" s="13"/>
    </row>
  </sheetData>
  <mergeCells count="33">
    <mergeCell ref="A7:P7"/>
    <mergeCell ref="A8:P8"/>
    <mergeCell ref="B23:B28"/>
    <mergeCell ref="B29:D29"/>
    <mergeCell ref="C23:D23"/>
    <mergeCell ref="C24:D24"/>
    <mergeCell ref="C25:D25"/>
    <mergeCell ref="C26:D26"/>
    <mergeCell ref="C27:D27"/>
    <mergeCell ref="C28:D28"/>
    <mergeCell ref="A10:A14"/>
    <mergeCell ref="B10:D13"/>
    <mergeCell ref="E10:F10"/>
    <mergeCell ref="B14:D14"/>
    <mergeCell ref="E11:E13"/>
    <mergeCell ref="F11:F13"/>
    <mergeCell ref="B15:B18"/>
    <mergeCell ref="C15:C16"/>
    <mergeCell ref="C17:C18"/>
    <mergeCell ref="B19:B20"/>
    <mergeCell ref="B21:B22"/>
    <mergeCell ref="J12:L12"/>
    <mergeCell ref="G10:L10"/>
    <mergeCell ref="M10:N10"/>
    <mergeCell ref="O10:P10"/>
    <mergeCell ref="G11:G13"/>
    <mergeCell ref="H11:H13"/>
    <mergeCell ref="M11:M13"/>
    <mergeCell ref="N11:N13"/>
    <mergeCell ref="O11:O13"/>
    <mergeCell ref="P11:P13"/>
    <mergeCell ref="I11:L11"/>
    <mergeCell ref="I12:I1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Прил.6 Форма2</vt:lpstr>
      <vt:lpstr>Прил.6 Форма3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Ишалёв Александр Иванович</cp:lastModifiedBy>
  <cp:lastPrinted>2019-03-07T06:35:33Z</cp:lastPrinted>
  <dcterms:created xsi:type="dcterms:W3CDTF">2019-03-04T11:17:23Z</dcterms:created>
  <dcterms:modified xsi:type="dcterms:W3CDTF">2020-02-07T06:39:22Z</dcterms:modified>
</cp:coreProperties>
</file>